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0"/>
  </bookViews>
  <sheets>
    <sheet name="Вистино" sheetId="1" r:id="rId1"/>
  </sheets>
  <definedNames>
    <definedName name="_xlnm.Print_Titles" localSheetId="0">'Вистино'!$5:$7</definedName>
    <definedName name="_xlnm.Print_Area" localSheetId="0">'Вистино'!$A$1:$I$35</definedName>
  </definedNames>
  <calcPr fullCalcOnLoad="1"/>
</workbook>
</file>

<file path=xl/sharedStrings.xml><?xml version="1.0" encoding="utf-8"?>
<sst xmlns="http://schemas.openxmlformats.org/spreadsheetml/2006/main" count="41" uniqueCount="39">
  <si>
    <t>Налоговые доходы</t>
  </si>
  <si>
    <t>Неналоговые доходы</t>
  </si>
  <si>
    <t>Налог на имущество физических лиц</t>
  </si>
  <si>
    <t>НДФЛ</t>
  </si>
  <si>
    <t>отчет</t>
  </si>
  <si>
    <t>Прочие неналоговые доходы</t>
  </si>
  <si>
    <t>Доходы от продажи земли</t>
  </si>
  <si>
    <t>тыс.руб.</t>
  </si>
  <si>
    <t>% роста</t>
  </si>
  <si>
    <t>Доходы от продажи имущества</t>
  </si>
  <si>
    <t>Доходы от оказания платных услуг и компенсации затрат государства</t>
  </si>
  <si>
    <t>Государственная пошлина</t>
  </si>
  <si>
    <t>Задолж. и перерасчет.по отменнен.налогам, сборам и иным платежам</t>
  </si>
  <si>
    <t>Акцизы на нефтепродукты (121)</t>
  </si>
  <si>
    <t>план</t>
  </si>
  <si>
    <t>Земельный налог в т.ч.:</t>
  </si>
  <si>
    <t>Итого налоговые и неналоговые  доходы</t>
  </si>
  <si>
    <t>ИТОГО ДОХОДОВ</t>
  </si>
  <si>
    <t xml:space="preserve">   - с организаций</t>
  </si>
  <si>
    <t xml:space="preserve">   - с физических лиц</t>
  </si>
  <si>
    <t xml:space="preserve">   - аренда земли</t>
  </si>
  <si>
    <t xml:space="preserve">   - аренда имущества</t>
  </si>
  <si>
    <t xml:space="preserve">   - аренда имущества (плата за найм )</t>
  </si>
  <si>
    <t xml:space="preserve">   - аренда имущества, составляющего казну  (за исключением земельных участков)</t>
  </si>
  <si>
    <t xml:space="preserve"> КФ район</t>
  </si>
  <si>
    <t>Единый сельскохозяйственный налог</t>
  </si>
  <si>
    <t>прогноз 2018 год</t>
  </si>
  <si>
    <t>прогноз 2019 год</t>
  </si>
  <si>
    <t>прогноз 2020 год</t>
  </si>
  <si>
    <t>Доходы от использования имущества, в т.ч.:</t>
  </si>
  <si>
    <t>Приложение №1 к пояснительной записке</t>
  </si>
  <si>
    <t>Наименование дохода</t>
  </si>
  <si>
    <t>2016 год</t>
  </si>
  <si>
    <t>2017 год</t>
  </si>
  <si>
    <t>ожидаемое исполнение</t>
  </si>
  <si>
    <t>исполнение на 01.10.2017 г.</t>
  </si>
  <si>
    <t>Безвозмездные поступления</t>
  </si>
  <si>
    <t>Расчет доходов поселения  МО "Вистинское сельское поселение" на 2018 год и на плановый период 2019 и 2020  годов.</t>
  </si>
  <si>
    <t>Штрафы/ссанкции/возмещение ущерба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</si>
</sst>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</numFmts>
  <fonts count="54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i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1" fontId="5" fillId="34" borderId="10" xfId="0" applyNumberFormat="1" applyFont="1" applyFill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181" fontId="53" fillId="0" borderId="12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181" fontId="4" fillId="33" borderId="13" xfId="0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right" vertical="center"/>
    </xf>
    <xf numFmtId="181" fontId="5" fillId="35" borderId="11" xfId="0" applyNumberFormat="1" applyFont="1" applyFill="1" applyBorder="1" applyAlignment="1">
      <alignment horizontal="right" vertical="center"/>
    </xf>
    <xf numFmtId="181" fontId="5" fillId="35" borderId="12" xfId="0" applyNumberFormat="1" applyFont="1" applyFill="1" applyBorder="1" applyAlignment="1">
      <alignment horizontal="right" vertical="center"/>
    </xf>
    <xf numFmtId="181" fontId="5" fillId="35" borderId="13" xfId="0" applyNumberFormat="1" applyFont="1" applyFill="1" applyBorder="1" applyAlignment="1">
      <alignment horizontal="right" vertical="center"/>
    </xf>
    <xf numFmtId="181" fontId="5" fillId="35" borderId="10" xfId="0" applyNumberFormat="1" applyFont="1" applyFill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181" fontId="13" fillId="33" borderId="10" xfId="0" applyNumberFormat="1" applyFont="1" applyFill="1" applyBorder="1" applyAlignment="1">
      <alignment horizontal="right" vertical="center"/>
    </xf>
    <xf numFmtId="181" fontId="13" fillId="0" borderId="11" xfId="0" applyNumberFormat="1" applyFont="1" applyBorder="1" applyAlignment="1">
      <alignment horizontal="right" vertical="center"/>
    </xf>
    <xf numFmtId="181" fontId="13" fillId="0" borderId="12" xfId="0" applyNumberFormat="1" applyFont="1" applyBorder="1" applyAlignment="1">
      <alignment horizontal="right" vertical="center"/>
    </xf>
    <xf numFmtId="181" fontId="13" fillId="0" borderId="13" xfId="0" applyNumberFormat="1" applyFont="1" applyBorder="1" applyAlignment="1">
      <alignment horizontal="right" vertical="center"/>
    </xf>
    <xf numFmtId="181" fontId="13" fillId="33" borderId="11" xfId="0" applyNumberFormat="1" applyFont="1" applyFill="1" applyBorder="1" applyAlignment="1">
      <alignment horizontal="right" vertical="center"/>
    </xf>
    <xf numFmtId="181" fontId="13" fillId="33" borderId="12" xfId="0" applyNumberFormat="1" applyFont="1" applyFill="1" applyBorder="1" applyAlignment="1">
      <alignment horizontal="right" vertical="center"/>
    </xf>
    <xf numFmtId="181" fontId="13" fillId="33" borderId="13" xfId="0" applyNumberFormat="1" applyFont="1" applyFill="1" applyBorder="1" applyAlignment="1">
      <alignment horizontal="right" vertical="center"/>
    </xf>
    <xf numFmtId="181" fontId="5" fillId="33" borderId="10" xfId="0" applyNumberFormat="1" applyFont="1" applyFill="1" applyBorder="1" applyAlignment="1">
      <alignment horizontal="right" vertical="center"/>
    </xf>
    <xf numFmtId="181" fontId="5" fillId="33" borderId="11" xfId="0" applyNumberFormat="1" applyFont="1" applyFill="1" applyBorder="1" applyAlignment="1">
      <alignment horizontal="right" vertical="center"/>
    </xf>
    <xf numFmtId="181" fontId="5" fillId="33" borderId="12" xfId="0" applyNumberFormat="1" applyFont="1" applyFill="1" applyBorder="1" applyAlignment="1">
      <alignment horizontal="right" vertical="center"/>
    </xf>
    <xf numFmtId="181" fontId="5" fillId="33" borderId="13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181" fontId="4" fillId="0" borderId="15" xfId="0" applyNumberFormat="1" applyFont="1" applyBorder="1" applyAlignment="1">
      <alignment horizontal="right" vertical="center"/>
    </xf>
    <xf numFmtId="181" fontId="4" fillId="0" borderId="16" xfId="0" applyNumberFormat="1" applyFont="1" applyBorder="1" applyAlignment="1">
      <alignment horizontal="right" vertical="center"/>
    </xf>
    <xf numFmtId="181" fontId="4" fillId="0" borderId="17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7" fillId="0" borderId="11" xfId="0" applyNumberFormat="1" applyFont="1" applyBorder="1" applyAlignment="1">
      <alignment horizontal="right" vertical="center"/>
    </xf>
    <xf numFmtId="183" fontId="7" fillId="33" borderId="11" xfId="0" applyNumberFormat="1" applyFont="1" applyFill="1" applyBorder="1" applyAlignment="1">
      <alignment horizontal="right" vertical="center"/>
    </xf>
    <xf numFmtId="183" fontId="14" fillId="33" borderId="11" xfId="0" applyNumberFormat="1" applyFont="1" applyFill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35" borderId="11" xfId="56" applyNumberFormat="1" applyFont="1" applyFill="1" applyBorder="1" applyAlignment="1">
      <alignment horizontal="right" vertical="center"/>
    </xf>
    <xf numFmtId="183" fontId="5" fillId="33" borderId="11" xfId="56" applyNumberFormat="1" applyFont="1" applyFill="1" applyBorder="1" applyAlignment="1">
      <alignment horizontal="right" vertical="center"/>
    </xf>
    <xf numFmtId="183" fontId="7" fillId="0" borderId="11" xfId="56" applyNumberFormat="1" applyFont="1" applyBorder="1" applyAlignment="1">
      <alignment horizontal="right" vertical="center"/>
    </xf>
    <xf numFmtId="183" fontId="14" fillId="0" borderId="11" xfId="56" applyNumberFormat="1" applyFont="1" applyBorder="1" applyAlignment="1">
      <alignment horizontal="right" vertical="center"/>
    </xf>
    <xf numFmtId="181" fontId="7" fillId="0" borderId="11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right" vertical="center"/>
    </xf>
    <xf numFmtId="183" fontId="4" fillId="0" borderId="15" xfId="56" applyNumberFormat="1" applyFont="1" applyBorder="1" applyAlignment="1">
      <alignment horizontal="right" vertical="center"/>
    </xf>
    <xf numFmtId="181" fontId="4" fillId="0" borderId="18" xfId="0" applyNumberFormat="1" applyFont="1" applyBorder="1" applyAlignment="1">
      <alignment horizontal="right" vertical="center"/>
    </xf>
    <xf numFmtId="181" fontId="4" fillId="33" borderId="18" xfId="0" applyNumberFormat="1" applyFont="1" applyFill="1" applyBorder="1" applyAlignment="1">
      <alignment horizontal="right" vertical="center"/>
    </xf>
    <xf numFmtId="181" fontId="13" fillId="33" borderId="18" xfId="0" applyNumberFormat="1" applyFont="1" applyFill="1" applyBorder="1" applyAlignment="1">
      <alignment horizontal="right" vertical="center"/>
    </xf>
    <xf numFmtId="181" fontId="5" fillId="35" borderId="18" xfId="0" applyNumberFormat="1" applyFont="1" applyFill="1" applyBorder="1" applyAlignment="1">
      <alignment horizontal="right" vertical="center"/>
    </xf>
    <xf numFmtId="181" fontId="5" fillId="33" borderId="18" xfId="0" applyNumberFormat="1" applyFont="1" applyFill="1" applyBorder="1" applyAlignment="1">
      <alignment horizontal="right" vertical="center"/>
    </xf>
    <xf numFmtId="181" fontId="13" fillId="0" borderId="18" xfId="0" applyNumberFormat="1" applyFont="1" applyBorder="1" applyAlignment="1">
      <alignment horizontal="right" vertical="center"/>
    </xf>
    <xf numFmtId="181" fontId="9" fillId="0" borderId="18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81" fontId="5" fillId="34" borderId="20" xfId="0" applyNumberFormat="1" applyFont="1" applyFill="1" applyBorder="1" applyAlignment="1">
      <alignment horizontal="right" vertical="center"/>
    </xf>
    <xf numFmtId="181" fontId="5" fillId="34" borderId="21" xfId="0" applyNumberFormat="1" applyFont="1" applyFill="1" applyBorder="1" applyAlignment="1">
      <alignment horizontal="right" vertical="center"/>
    </xf>
    <xf numFmtId="181" fontId="5" fillId="34" borderId="22" xfId="0" applyNumberFormat="1" applyFont="1" applyFill="1" applyBorder="1" applyAlignment="1">
      <alignment horizontal="right" vertical="center"/>
    </xf>
    <xf numFmtId="181" fontId="5" fillId="34" borderId="23" xfId="0" applyNumberFormat="1" applyFont="1" applyFill="1" applyBorder="1" applyAlignment="1">
      <alignment horizontal="right" vertical="center"/>
    </xf>
    <xf numFmtId="183" fontId="5" fillId="34" borderId="21" xfId="0" applyNumberFormat="1" applyFont="1" applyFill="1" applyBorder="1" applyAlignment="1">
      <alignment horizontal="right" vertical="center"/>
    </xf>
    <xf numFmtId="181" fontId="5" fillId="34" borderId="24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8" fillId="33" borderId="27" xfId="0" applyNumberFormat="1" applyFont="1" applyFill="1" applyBorder="1" applyAlignment="1">
      <alignment horizontal="center" vertical="center" wrapText="1"/>
    </xf>
    <xf numFmtId="4" fontId="8" fillId="33" borderId="28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9" fontId="15" fillId="34" borderId="30" xfId="0" applyNumberFormat="1" applyFont="1" applyFill="1" applyBorder="1" applyAlignment="1">
      <alignment horizontal="left" vertical="center"/>
    </xf>
    <xf numFmtId="181" fontId="15" fillId="34" borderId="31" xfId="0" applyNumberFormat="1" applyFont="1" applyFill="1" applyBorder="1" applyAlignment="1">
      <alignment horizontal="right" vertical="center"/>
    </xf>
    <xf numFmtId="181" fontId="15" fillId="34" borderId="30" xfId="0" applyNumberFormat="1" applyFont="1" applyFill="1" applyBorder="1" applyAlignment="1">
      <alignment horizontal="right" vertical="center"/>
    </xf>
    <xf numFmtId="181" fontId="15" fillId="34" borderId="32" xfId="0" applyNumberFormat="1" applyFont="1" applyFill="1" applyBorder="1" applyAlignment="1">
      <alignment horizontal="right" vertical="center"/>
    </xf>
    <xf numFmtId="181" fontId="15" fillId="34" borderId="33" xfId="0" applyNumberFormat="1" applyFont="1" applyFill="1" applyBorder="1" applyAlignment="1">
      <alignment horizontal="right" vertical="center"/>
    </xf>
    <xf numFmtId="183" fontId="16" fillId="34" borderId="30" xfId="56" applyNumberFormat="1" applyFont="1" applyFill="1" applyBorder="1" applyAlignment="1">
      <alignment horizontal="right" vertical="center"/>
    </xf>
    <xf numFmtId="181" fontId="15" fillId="34" borderId="34" xfId="0" applyNumberFormat="1" applyFont="1" applyFill="1" applyBorder="1" applyAlignment="1">
      <alignment horizontal="right" vertical="center"/>
    </xf>
    <xf numFmtId="181" fontId="15" fillId="34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49" fontId="5" fillId="34" borderId="20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14" fillId="33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181" fontId="5" fillId="34" borderId="38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181" fontId="4" fillId="33" borderId="39" xfId="0" applyNumberFormat="1" applyFont="1" applyFill="1" applyBorder="1" applyAlignment="1">
      <alignment horizontal="right" vertical="center"/>
    </xf>
    <xf numFmtId="181" fontId="13" fillId="33" borderId="39" xfId="0" applyNumberFormat="1" applyFont="1" applyFill="1" applyBorder="1" applyAlignment="1">
      <alignment horizontal="right" vertical="center"/>
    </xf>
    <xf numFmtId="181" fontId="53" fillId="0" borderId="39" xfId="0" applyNumberFormat="1" applyFont="1" applyFill="1" applyBorder="1" applyAlignment="1">
      <alignment horizontal="right" vertical="center"/>
    </xf>
    <xf numFmtId="181" fontId="5" fillId="35" borderId="39" xfId="0" applyNumberFormat="1" applyFont="1" applyFill="1" applyBorder="1" applyAlignment="1">
      <alignment horizontal="right" vertical="center"/>
    </xf>
    <xf numFmtId="181" fontId="5" fillId="33" borderId="39" xfId="0" applyNumberFormat="1" applyFont="1" applyFill="1" applyBorder="1" applyAlignment="1">
      <alignment horizontal="right" vertical="center"/>
    </xf>
    <xf numFmtId="181" fontId="4" fillId="0" borderId="39" xfId="0" applyNumberFormat="1" applyFont="1" applyBorder="1" applyAlignment="1">
      <alignment horizontal="right" vertical="center"/>
    </xf>
    <xf numFmtId="181" fontId="13" fillId="0" borderId="39" xfId="0" applyNumberFormat="1" applyFont="1" applyBorder="1" applyAlignment="1">
      <alignment horizontal="right" vertical="center"/>
    </xf>
    <xf numFmtId="181" fontId="4" fillId="0" borderId="40" xfId="0" applyNumberFormat="1" applyFont="1" applyBorder="1" applyAlignment="1">
      <alignment horizontal="right" vertical="center"/>
    </xf>
    <xf numFmtId="181" fontId="14" fillId="33" borderId="10" xfId="0" applyNumberFormat="1" applyFont="1" applyFill="1" applyBorder="1" applyAlignment="1">
      <alignment horizontal="right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3" fillId="33" borderId="42" xfId="0" applyNumberFormat="1" applyFont="1" applyFill="1" applyBorder="1" applyAlignment="1">
      <alignment horizontal="center" vertical="center" wrapText="1"/>
    </xf>
    <xf numFmtId="49" fontId="3" fillId="33" borderId="43" xfId="0" applyNumberFormat="1" applyFont="1" applyFill="1" applyBorder="1" applyAlignment="1">
      <alignment horizontal="center" vertical="center" wrapText="1"/>
    </xf>
    <xf numFmtId="49" fontId="3" fillId="33" borderId="4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45" xfId="0" applyNumberFormat="1" applyFont="1" applyFill="1" applyBorder="1" applyAlignment="1">
      <alignment horizontal="center" vertical="center" wrapText="1"/>
    </xf>
    <xf numFmtId="4" fontId="3" fillId="33" borderId="43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46" xfId="0" applyNumberFormat="1" applyFont="1" applyFill="1" applyBorder="1" applyAlignment="1">
      <alignment horizontal="center" vertical="center"/>
    </xf>
    <xf numFmtId="4" fontId="3" fillId="33" borderId="47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48" xfId="0" applyNumberFormat="1" applyFont="1" applyFill="1" applyBorder="1" applyAlignment="1">
      <alignment horizontal="center" vertical="center"/>
    </xf>
    <xf numFmtId="4" fontId="3" fillId="33" borderId="38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view="pageBreakPreview" zoomScale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5" sqref="D25"/>
    </sheetView>
  </sheetViews>
  <sheetFormatPr defaultColWidth="9.140625" defaultRowHeight="12.75"/>
  <cols>
    <col min="1" max="1" width="74.421875" style="1" customWidth="1"/>
    <col min="2" max="7" width="23.57421875" style="1" customWidth="1"/>
    <col min="8" max="8" width="25.421875" style="1" customWidth="1"/>
    <col min="9" max="9" width="24.00390625" style="2" customWidth="1"/>
    <col min="10" max="16384" width="9.140625" style="1" customWidth="1"/>
  </cols>
  <sheetData>
    <row r="2" spans="1:9" ht="20.25">
      <c r="A2" s="119" t="s">
        <v>30</v>
      </c>
      <c r="B2" s="119"/>
      <c r="C2" s="119"/>
      <c r="D2" s="119"/>
      <c r="E2" s="119"/>
      <c r="F2" s="119"/>
      <c r="G2" s="119"/>
      <c r="H2" s="119"/>
      <c r="I2" s="119"/>
    </row>
    <row r="3" spans="1:9" ht="24" customHeight="1">
      <c r="A3" s="118" t="s">
        <v>37</v>
      </c>
      <c r="B3" s="118"/>
      <c r="C3" s="118"/>
      <c r="D3" s="118"/>
      <c r="E3" s="118"/>
      <c r="F3" s="118"/>
      <c r="G3" s="118"/>
      <c r="H3" s="118"/>
      <c r="I3" s="118"/>
    </row>
    <row r="4" spans="1:9" ht="20.25" customHeight="1" thickBot="1">
      <c r="A4" s="4"/>
      <c r="B4" s="4"/>
      <c r="C4" s="4"/>
      <c r="D4" s="4"/>
      <c r="E4" s="4"/>
      <c r="F4" s="4"/>
      <c r="G4" s="4"/>
      <c r="H4" s="4"/>
      <c r="I4" s="5"/>
    </row>
    <row r="5" spans="1:9" ht="24" customHeight="1">
      <c r="A5" s="113" t="s">
        <v>31</v>
      </c>
      <c r="B5" s="116" t="s">
        <v>32</v>
      </c>
      <c r="C5" s="120" t="s">
        <v>33</v>
      </c>
      <c r="D5" s="121"/>
      <c r="E5" s="122"/>
      <c r="F5" s="128" t="s">
        <v>26</v>
      </c>
      <c r="G5" s="129"/>
      <c r="H5" s="126" t="s">
        <v>27</v>
      </c>
      <c r="I5" s="132" t="s">
        <v>28</v>
      </c>
    </row>
    <row r="6" spans="1:9" ht="24" customHeight="1">
      <c r="A6" s="114"/>
      <c r="B6" s="117"/>
      <c r="C6" s="123"/>
      <c r="D6" s="124"/>
      <c r="E6" s="125"/>
      <c r="F6" s="130" t="s">
        <v>24</v>
      </c>
      <c r="G6" s="131"/>
      <c r="H6" s="127"/>
      <c r="I6" s="133"/>
    </row>
    <row r="7" spans="1:9" ht="36" customHeight="1" thickBot="1">
      <c r="A7" s="115"/>
      <c r="B7" s="73" t="s">
        <v>4</v>
      </c>
      <c r="C7" s="74" t="s">
        <v>14</v>
      </c>
      <c r="D7" s="75" t="s">
        <v>35</v>
      </c>
      <c r="E7" s="76" t="s">
        <v>34</v>
      </c>
      <c r="F7" s="77" t="s">
        <v>8</v>
      </c>
      <c r="G7" s="78" t="s">
        <v>7</v>
      </c>
      <c r="H7" s="79" t="s">
        <v>7</v>
      </c>
      <c r="I7" s="101" t="s">
        <v>7</v>
      </c>
    </row>
    <row r="8" spans="1:9" s="3" customFormat="1" ht="20.25">
      <c r="A8" s="89" t="s">
        <v>0</v>
      </c>
      <c r="B8" s="67">
        <f>B10+B11+B14+B15+B16+B17+B18</f>
        <v>33933.1</v>
      </c>
      <c r="C8" s="68">
        <f>C10+C11+C14+C15+C16+C17+C18</f>
        <v>32968</v>
      </c>
      <c r="D8" s="69">
        <f>D10+D11+D14+D15+D17+D18+D16</f>
        <v>27073.6</v>
      </c>
      <c r="E8" s="70">
        <f>E10+E11+E14+E15+E17+E18+E16</f>
        <v>36865.1</v>
      </c>
      <c r="F8" s="71">
        <f>G8/E8</f>
        <v>1.0114634166189702</v>
      </c>
      <c r="G8" s="70">
        <f>G10+G11+G14+G15+G17+G18+G16</f>
        <v>37287.7</v>
      </c>
      <c r="H8" s="72">
        <f>H10+H11+H14+H15+H17+H18+H16</f>
        <v>38610.799999999996</v>
      </c>
      <c r="I8" s="102">
        <f>I10+I11+I14+I15+I17+I18+I16</f>
        <v>39967.7</v>
      </c>
    </row>
    <row r="9" spans="1:9" ht="20.25">
      <c r="A9" s="90"/>
      <c r="B9" s="18"/>
      <c r="C9" s="19"/>
      <c r="D9" s="20"/>
      <c r="E9" s="21"/>
      <c r="F9" s="47"/>
      <c r="G9" s="21"/>
      <c r="H9" s="59"/>
      <c r="I9" s="103"/>
    </row>
    <row r="10" spans="1:9" ht="20.25">
      <c r="A10" s="91" t="s">
        <v>3</v>
      </c>
      <c r="B10" s="18">
        <v>26011.4</v>
      </c>
      <c r="C10" s="19">
        <v>24920</v>
      </c>
      <c r="D10" s="22">
        <v>20156</v>
      </c>
      <c r="E10" s="21">
        <v>28428.4</v>
      </c>
      <c r="F10" s="48">
        <f aca="true" t="shared" si="0" ref="F10:F17">G10/E10</f>
        <v>1.0400022512698568</v>
      </c>
      <c r="G10" s="21">
        <v>29565.6</v>
      </c>
      <c r="H10" s="59">
        <v>30748.2</v>
      </c>
      <c r="I10" s="103">
        <v>31978.1</v>
      </c>
    </row>
    <row r="11" spans="1:9" s="7" customFormat="1" ht="30" customHeight="1">
      <c r="A11" s="92" t="s">
        <v>15</v>
      </c>
      <c r="B11" s="23">
        <f>B12+B13</f>
        <v>5876.3</v>
      </c>
      <c r="C11" s="23">
        <f>C12+C13</f>
        <v>5994</v>
      </c>
      <c r="D11" s="24">
        <f>D12+D13</f>
        <v>5670.8</v>
      </c>
      <c r="E11" s="60">
        <f>E12+E13</f>
        <v>6835.6</v>
      </c>
      <c r="F11" s="49">
        <f t="shared" si="0"/>
        <v>0.8951664813622798</v>
      </c>
      <c r="G11" s="25">
        <f>G12+G13</f>
        <v>6119</v>
      </c>
      <c r="H11" s="60">
        <f>H12+H13</f>
        <v>6242</v>
      </c>
      <c r="I11" s="104">
        <f>I12+I13</f>
        <v>6367</v>
      </c>
    </row>
    <row r="12" spans="1:9" s="7" customFormat="1" ht="18.75">
      <c r="A12" s="93" t="s">
        <v>18</v>
      </c>
      <c r="B12" s="32">
        <v>3846.6</v>
      </c>
      <c r="C12" s="36">
        <v>4180.5</v>
      </c>
      <c r="D12" s="37">
        <v>5007.3</v>
      </c>
      <c r="E12" s="38">
        <v>5424.1</v>
      </c>
      <c r="F12" s="50">
        <f t="shared" si="0"/>
        <v>0.8626868973654616</v>
      </c>
      <c r="G12" s="38">
        <v>4679.3</v>
      </c>
      <c r="H12" s="61">
        <v>4772.9</v>
      </c>
      <c r="I12" s="105">
        <v>4868.3</v>
      </c>
    </row>
    <row r="13" spans="1:9" s="7" customFormat="1" ht="18.75">
      <c r="A13" s="93" t="s">
        <v>19</v>
      </c>
      <c r="B13" s="32">
        <v>2029.7</v>
      </c>
      <c r="C13" s="36">
        <v>1813.5</v>
      </c>
      <c r="D13" s="37">
        <v>663.5</v>
      </c>
      <c r="E13" s="38">
        <v>1411.5</v>
      </c>
      <c r="F13" s="50">
        <f t="shared" si="0"/>
        <v>1.019978746014878</v>
      </c>
      <c r="G13" s="38">
        <v>1439.7</v>
      </c>
      <c r="H13" s="61">
        <v>1469.1</v>
      </c>
      <c r="I13" s="105">
        <v>1498.7</v>
      </c>
    </row>
    <row r="14" spans="1:9" ht="30" customHeight="1">
      <c r="A14" s="94" t="s">
        <v>2</v>
      </c>
      <c r="B14" s="18">
        <v>110.3</v>
      </c>
      <c r="C14" s="19">
        <v>108</v>
      </c>
      <c r="D14" s="22">
        <v>39.5</v>
      </c>
      <c r="E14" s="21">
        <v>112</v>
      </c>
      <c r="F14" s="48">
        <f t="shared" si="0"/>
        <v>1.0178571428571428</v>
      </c>
      <c r="G14" s="21">
        <v>114</v>
      </c>
      <c r="H14" s="59">
        <v>117</v>
      </c>
      <c r="I14" s="103">
        <v>119</v>
      </c>
    </row>
    <row r="15" spans="1:9" ht="27" customHeight="1">
      <c r="A15" s="94" t="s">
        <v>11</v>
      </c>
      <c r="B15" s="18">
        <v>26.7</v>
      </c>
      <c r="C15" s="19">
        <v>24.5</v>
      </c>
      <c r="D15" s="22">
        <v>11.2</v>
      </c>
      <c r="E15" s="21">
        <v>24.5</v>
      </c>
      <c r="F15" s="48">
        <f t="shared" si="0"/>
        <v>1</v>
      </c>
      <c r="G15" s="21">
        <v>24.5</v>
      </c>
      <c r="H15" s="59">
        <v>24.5</v>
      </c>
      <c r="I15" s="103">
        <v>24.5</v>
      </c>
    </row>
    <row r="16" spans="1:9" ht="21" customHeight="1">
      <c r="A16" s="91" t="s">
        <v>13</v>
      </c>
      <c r="B16" s="18">
        <v>1908.4</v>
      </c>
      <c r="C16" s="19">
        <v>1921.5</v>
      </c>
      <c r="D16" s="22">
        <v>1196.1</v>
      </c>
      <c r="E16" s="25">
        <v>1464.6</v>
      </c>
      <c r="F16" s="48">
        <f t="shared" si="0"/>
        <v>1</v>
      </c>
      <c r="G16" s="21">
        <v>1464.6</v>
      </c>
      <c r="H16" s="59">
        <v>1479.1</v>
      </c>
      <c r="I16" s="103">
        <v>1479.1</v>
      </c>
    </row>
    <row r="17" spans="1:9" ht="27" customHeight="1" hidden="1">
      <c r="A17" s="91" t="s">
        <v>25</v>
      </c>
      <c r="B17" s="18"/>
      <c r="C17" s="19"/>
      <c r="D17" s="22"/>
      <c r="E17" s="26"/>
      <c r="F17" s="48" t="e">
        <f t="shared" si="0"/>
        <v>#DIV/0!</v>
      </c>
      <c r="G17" s="21"/>
      <c r="H17" s="59"/>
      <c r="I17" s="103"/>
    </row>
    <row r="18" spans="1:9" ht="40.5" hidden="1">
      <c r="A18" s="95" t="s">
        <v>12</v>
      </c>
      <c r="B18" s="18"/>
      <c r="C18" s="19"/>
      <c r="D18" s="20"/>
      <c r="E18" s="21"/>
      <c r="F18" s="48"/>
      <c r="G18" s="21"/>
      <c r="H18" s="59"/>
      <c r="I18" s="103"/>
    </row>
    <row r="19" spans="1:9" ht="10.5" customHeight="1">
      <c r="A19" s="90"/>
      <c r="B19" s="18"/>
      <c r="C19" s="19"/>
      <c r="D19" s="20"/>
      <c r="E19" s="21"/>
      <c r="F19" s="47"/>
      <c r="G19" s="51"/>
      <c r="H19" s="59"/>
      <c r="I19" s="106"/>
    </row>
    <row r="20" spans="1:9" s="3" customFormat="1" ht="20.25">
      <c r="A20" s="96" t="s">
        <v>1</v>
      </c>
      <c r="B20" s="17">
        <f>B22+B27+B28+B29+B30</f>
        <v>886.2</v>
      </c>
      <c r="C20" s="27">
        <f>C22+C27+C28+C29+C30</f>
        <v>512.3</v>
      </c>
      <c r="D20" s="28">
        <f>D22+D27+D28+D29+D30+D31</f>
        <v>342.5</v>
      </c>
      <c r="E20" s="29">
        <f>E22+E27+E28+E29+E30+E31</f>
        <v>541.8</v>
      </c>
      <c r="F20" s="52">
        <f>G20/E20</f>
        <v>0.973421926910299</v>
      </c>
      <c r="G20" s="29">
        <f>G22+G27+G28+G29+G30</f>
        <v>527.4</v>
      </c>
      <c r="H20" s="62">
        <f>H22+H27+H28+H29+H30</f>
        <v>553.6</v>
      </c>
      <c r="I20" s="107">
        <f>I22+I27+I28+I29+I30</f>
        <v>580.9</v>
      </c>
    </row>
    <row r="21" spans="1:9" s="43" customFormat="1" ht="14.25" customHeight="1">
      <c r="A21" s="97"/>
      <c r="B21" s="39"/>
      <c r="C21" s="40"/>
      <c r="D21" s="41"/>
      <c r="E21" s="42"/>
      <c r="F21" s="53"/>
      <c r="G21" s="42"/>
      <c r="H21" s="63"/>
      <c r="I21" s="108"/>
    </row>
    <row r="22" spans="1:9" ht="27.75" customHeight="1">
      <c r="A22" s="98" t="s">
        <v>29</v>
      </c>
      <c r="B22" s="23">
        <f>B23+B24+B25+B26</f>
        <v>679</v>
      </c>
      <c r="C22" s="23">
        <f>C23+C24+C25+C26</f>
        <v>422.3</v>
      </c>
      <c r="D22" s="24">
        <f>D23+D24+D25+D26</f>
        <v>250.7</v>
      </c>
      <c r="E22" s="60">
        <f>E23+E24+E25+E26</f>
        <v>422.3</v>
      </c>
      <c r="F22" s="54">
        <f>G22/E22</f>
        <v>1.0499644802273265</v>
      </c>
      <c r="G22" s="25">
        <f>G23+G24+G25+G26</f>
        <v>443.4</v>
      </c>
      <c r="H22" s="59">
        <f>H25</f>
        <v>465.6</v>
      </c>
      <c r="I22" s="109">
        <f>I25</f>
        <v>488.9</v>
      </c>
    </row>
    <row r="23" spans="1:9" ht="18.75">
      <c r="A23" s="99" t="s">
        <v>20</v>
      </c>
      <c r="B23" s="112"/>
      <c r="C23" s="33"/>
      <c r="D23" s="34"/>
      <c r="E23" s="35"/>
      <c r="F23" s="55"/>
      <c r="G23" s="35"/>
      <c r="H23" s="64"/>
      <c r="I23" s="110"/>
    </row>
    <row r="24" spans="1:9" ht="18.75">
      <c r="A24" s="99" t="s">
        <v>21</v>
      </c>
      <c r="B24" s="32">
        <v>73</v>
      </c>
      <c r="C24" s="33"/>
      <c r="D24" s="34"/>
      <c r="E24" s="35"/>
      <c r="F24" s="55"/>
      <c r="G24" s="35"/>
      <c r="H24" s="64"/>
      <c r="I24" s="110"/>
    </row>
    <row r="25" spans="1:9" ht="37.5">
      <c r="A25" s="99" t="s">
        <v>23</v>
      </c>
      <c r="B25" s="32">
        <v>606</v>
      </c>
      <c r="C25" s="33">
        <v>422.3</v>
      </c>
      <c r="D25" s="34">
        <v>250.7</v>
      </c>
      <c r="E25" s="35">
        <v>422.3</v>
      </c>
      <c r="F25" s="55">
        <f>G25/E25</f>
        <v>1.0499644802273265</v>
      </c>
      <c r="G25" s="35">
        <v>443.4</v>
      </c>
      <c r="H25" s="64">
        <v>465.6</v>
      </c>
      <c r="I25" s="110">
        <v>488.9</v>
      </c>
    </row>
    <row r="26" spans="1:9" ht="18.75">
      <c r="A26" s="99" t="s">
        <v>22</v>
      </c>
      <c r="B26" s="112"/>
      <c r="C26" s="33"/>
      <c r="D26" s="34"/>
      <c r="E26" s="35"/>
      <c r="F26" s="55"/>
      <c r="G26" s="35"/>
      <c r="H26" s="64"/>
      <c r="I26" s="110"/>
    </row>
    <row r="27" spans="1:9" ht="41.25" customHeight="1">
      <c r="A27" s="91" t="s">
        <v>10</v>
      </c>
      <c r="B27" s="23">
        <v>95.5</v>
      </c>
      <c r="C27" s="19">
        <v>80</v>
      </c>
      <c r="D27" s="22">
        <v>52.3</v>
      </c>
      <c r="E27" s="21">
        <v>80</v>
      </c>
      <c r="F27" s="54">
        <f>G27/E27</f>
        <v>1.05</v>
      </c>
      <c r="G27" s="21">
        <v>84</v>
      </c>
      <c r="H27" s="59">
        <v>88</v>
      </c>
      <c r="I27" s="109">
        <v>92</v>
      </c>
    </row>
    <row r="28" spans="1:9" ht="22.5" customHeight="1" hidden="1">
      <c r="A28" s="94" t="s">
        <v>6</v>
      </c>
      <c r="B28" s="23"/>
      <c r="C28" s="19"/>
      <c r="D28" s="22"/>
      <c r="E28" s="21"/>
      <c r="F28" s="54"/>
      <c r="G28" s="21"/>
      <c r="H28" s="59"/>
      <c r="I28" s="109"/>
    </row>
    <row r="29" spans="1:9" ht="27.75" customHeight="1" hidden="1">
      <c r="A29" s="94" t="s">
        <v>9</v>
      </c>
      <c r="B29" s="23"/>
      <c r="C29" s="19"/>
      <c r="D29" s="22"/>
      <c r="E29" s="21"/>
      <c r="F29" s="54"/>
      <c r="G29" s="21"/>
      <c r="H29" s="59"/>
      <c r="I29" s="109"/>
    </row>
    <row r="30" spans="1:9" ht="24.75" customHeight="1">
      <c r="A30" s="91" t="s">
        <v>5</v>
      </c>
      <c r="B30" s="23">
        <v>111.7</v>
      </c>
      <c r="C30" s="19">
        <v>10</v>
      </c>
      <c r="D30" s="22">
        <v>31</v>
      </c>
      <c r="E30" s="21">
        <v>31</v>
      </c>
      <c r="F30" s="54">
        <f>G30/E30</f>
        <v>0</v>
      </c>
      <c r="G30" s="21"/>
      <c r="H30" s="59"/>
      <c r="I30" s="109"/>
    </row>
    <row r="31" spans="1:9" ht="24.75" customHeight="1">
      <c r="A31" s="91" t="s">
        <v>38</v>
      </c>
      <c r="B31" s="23"/>
      <c r="C31" s="19">
        <v>0</v>
      </c>
      <c r="D31" s="22">
        <v>8.5</v>
      </c>
      <c r="E31" s="21">
        <v>8.5</v>
      </c>
      <c r="F31" s="54"/>
      <c r="G31" s="21"/>
      <c r="H31" s="59"/>
      <c r="I31" s="109"/>
    </row>
    <row r="32" spans="1:9" ht="29.25" customHeight="1">
      <c r="A32" s="91"/>
      <c r="B32" s="18"/>
      <c r="C32" s="19"/>
      <c r="D32" s="22"/>
      <c r="E32" s="21"/>
      <c r="F32" s="56"/>
      <c r="G32" s="57"/>
      <c r="H32" s="65"/>
      <c r="I32" s="103"/>
    </row>
    <row r="33" spans="1:9" s="3" customFormat="1" ht="20.25">
      <c r="A33" s="100" t="s">
        <v>16</v>
      </c>
      <c r="B33" s="30">
        <f>B8+B20</f>
        <v>34819.299999999996</v>
      </c>
      <c r="C33" s="27">
        <f>C8+C20</f>
        <v>33480.3</v>
      </c>
      <c r="D33" s="28">
        <f>D8+D20</f>
        <v>27416.1</v>
      </c>
      <c r="E33" s="29">
        <f>E8+E20</f>
        <v>37406.9</v>
      </c>
      <c r="F33" s="52">
        <f>G33/E33</f>
        <v>1.0109124252477484</v>
      </c>
      <c r="G33" s="29">
        <f>G8+G20</f>
        <v>37815.1</v>
      </c>
      <c r="H33" s="62">
        <f>H8+H20</f>
        <v>39164.399999999994</v>
      </c>
      <c r="I33" s="107">
        <f>I8+I20</f>
        <v>40548.6</v>
      </c>
    </row>
    <row r="34" spans="1:9" ht="27.75" customHeight="1" thickBot="1">
      <c r="A34" s="98" t="s">
        <v>36</v>
      </c>
      <c r="B34" s="44">
        <v>2857.5</v>
      </c>
      <c r="C34" s="45">
        <v>71748.3</v>
      </c>
      <c r="D34" s="31">
        <v>10666.8</v>
      </c>
      <c r="E34" s="46">
        <v>71748.3</v>
      </c>
      <c r="F34" s="58">
        <f>G34/E34</f>
        <v>0.05098518013667223</v>
      </c>
      <c r="G34" s="46">
        <v>3658.1</v>
      </c>
      <c r="H34" s="66">
        <v>234.7</v>
      </c>
      <c r="I34" s="111">
        <v>1</v>
      </c>
    </row>
    <row r="35" spans="1:9" s="88" customFormat="1" ht="37.5" customHeight="1" thickBot="1">
      <c r="A35" s="80" t="s">
        <v>17</v>
      </c>
      <c r="B35" s="81">
        <f>B33+B34</f>
        <v>37676.799999999996</v>
      </c>
      <c r="C35" s="82">
        <f>C33+C34</f>
        <v>105228.6</v>
      </c>
      <c r="D35" s="83">
        <f>D33+D34</f>
        <v>38082.899999999994</v>
      </c>
      <c r="E35" s="84">
        <f>E33+E34</f>
        <v>109155.20000000001</v>
      </c>
      <c r="F35" s="85">
        <f>G35/E35</f>
        <v>0.37994708451819054</v>
      </c>
      <c r="G35" s="84">
        <f>G33+G34</f>
        <v>41473.2</v>
      </c>
      <c r="H35" s="86">
        <f>H33+H34</f>
        <v>39399.09999999999</v>
      </c>
      <c r="I35" s="87">
        <f>I33+I34</f>
        <v>40549.6</v>
      </c>
    </row>
    <row r="36" spans="1:9" s="6" customFormat="1" ht="20.25">
      <c r="A36" s="9"/>
      <c r="B36" s="9"/>
      <c r="C36" s="10"/>
      <c r="D36" s="9"/>
      <c r="E36" s="11"/>
      <c r="F36" s="15"/>
      <c r="G36" s="11"/>
      <c r="H36" s="11"/>
      <c r="I36" s="12"/>
    </row>
    <row r="37" spans="1:9" s="6" customFormat="1" ht="20.25">
      <c r="A37" s="9"/>
      <c r="B37" s="9"/>
      <c r="C37" s="9"/>
      <c r="D37" s="9"/>
      <c r="E37" s="11"/>
      <c r="F37" s="15"/>
      <c r="G37" s="13"/>
      <c r="H37" s="13"/>
      <c r="I37" s="13"/>
    </row>
    <row r="38" spans="1:9" s="6" customFormat="1" ht="20.25">
      <c r="A38" s="9"/>
      <c r="B38" s="9"/>
      <c r="C38" s="9"/>
      <c r="D38" s="9"/>
      <c r="E38" s="11"/>
      <c r="F38" s="16"/>
      <c r="G38" s="14"/>
      <c r="H38" s="11"/>
      <c r="I38" s="12"/>
    </row>
    <row r="39" spans="1:9" s="6" customFormat="1" ht="20.25">
      <c r="A39" s="9"/>
      <c r="B39" s="9"/>
      <c r="C39" s="10"/>
      <c r="D39" s="9"/>
      <c r="E39" s="11"/>
      <c r="F39" s="11"/>
      <c r="G39" s="11"/>
      <c r="H39" s="11"/>
      <c r="I39" s="12"/>
    </row>
    <row r="40" s="6" customFormat="1" ht="20.25">
      <c r="I40" s="8"/>
    </row>
    <row r="41" s="6" customFormat="1" ht="20.25">
      <c r="I41" s="8"/>
    </row>
    <row r="42" s="6" customFormat="1" ht="20.25">
      <c r="I42" s="8"/>
    </row>
  </sheetData>
  <sheetProtection/>
  <mergeCells count="9">
    <mergeCell ref="A5:A7"/>
    <mergeCell ref="B5:B6"/>
    <mergeCell ref="A3:I3"/>
    <mergeCell ref="A2:I2"/>
    <mergeCell ref="C5:E6"/>
    <mergeCell ref="H5:H6"/>
    <mergeCell ref="F5:G5"/>
    <mergeCell ref="F6:G6"/>
    <mergeCell ref="I5:I6"/>
  </mergeCells>
  <printOptions/>
  <pageMargins left="0.4724409448818898" right="0.5118110236220472" top="1.1811023622047245" bottom="0.5118110236220472" header="0.1968503937007874" footer="0.1574803149606299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2017-11-04T07:50:51Z</cp:lastPrinted>
  <dcterms:created xsi:type="dcterms:W3CDTF">1996-10-08T23:32:33Z</dcterms:created>
  <dcterms:modified xsi:type="dcterms:W3CDTF">2017-11-04T07:50:52Z</dcterms:modified>
  <cp:category/>
  <cp:version/>
  <cp:contentType/>
  <cp:contentStatus/>
</cp:coreProperties>
</file>